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72" windowWidth="12120" windowHeight="8508" activeTab="1"/>
  </bookViews>
  <sheets>
    <sheet name="อายุไม่เกิน 50 ปี" sheetId="32" r:id="rId1"/>
    <sheet name="ตัวอย่างการคำนวณ" sheetId="33" r:id="rId2"/>
  </sheets>
  <calcPr calcId="152511"/>
</workbook>
</file>

<file path=xl/calcChain.xml><?xml version="1.0" encoding="utf-8"?>
<calcChain xmlns="http://schemas.openxmlformats.org/spreadsheetml/2006/main">
  <c r="H12" i="33" l="1"/>
  <c r="E9" i="33"/>
  <c r="H7" i="33"/>
  <c r="E8" i="33" s="1"/>
  <c r="H6" i="33" s="1"/>
  <c r="H5" i="33"/>
  <c r="F5" i="33"/>
  <c r="H4" i="33"/>
  <c r="J17" i="33" s="1"/>
  <c r="H16" i="33" l="1"/>
  <c r="H12" i="32"/>
  <c r="E9" i="32"/>
  <c r="H7" i="32"/>
  <c r="E8" i="32" s="1"/>
  <c r="H6" i="32" s="1"/>
  <c r="H5" i="32"/>
  <c r="F5" i="32"/>
  <c r="H4" i="32"/>
  <c r="J17" i="32" s="1"/>
  <c r="H16" i="32" l="1"/>
</calcChain>
</file>

<file path=xl/sharedStrings.xml><?xml version="1.0" encoding="utf-8"?>
<sst xmlns="http://schemas.openxmlformats.org/spreadsheetml/2006/main" count="65" uniqueCount="41">
  <si>
    <t>เงินเดือน</t>
  </si>
  <si>
    <t>ค่าใช้จ่ายสหกรณ์</t>
  </si>
  <si>
    <t>ค่าใช้จ่ายอื่นๆ</t>
  </si>
  <si>
    <t>คงเหลือ</t>
  </si>
  <si>
    <t>ยอดขอกู้</t>
  </si>
  <si>
    <t>หัก</t>
  </si>
  <si>
    <t>ค่าหุ้น</t>
  </si>
  <si>
    <t>ดอกเบี้ย</t>
  </si>
  <si>
    <t>ปกช.</t>
  </si>
  <si>
    <t>ฌปก.</t>
  </si>
  <si>
    <t>งกส.</t>
  </si>
  <si>
    <t>อายุ</t>
  </si>
  <si>
    <t>อื่นๆ</t>
  </si>
  <si>
    <t>คงเหลือระยะเวลาผ่อนชำระ</t>
  </si>
  <si>
    <t>(590,000 - 402,000/45)</t>
  </si>
  <si>
    <t>90  ของหุ้น = 402,000</t>
  </si>
  <si>
    <t>กสจ1</t>
  </si>
  <si>
    <t>(28,030 x 34/50)</t>
  </si>
  <si>
    <t>นายสมนึก   เที่ยงดี  210002 - 01611X</t>
  </si>
  <si>
    <t>เงินต้นสามัญ</t>
  </si>
  <si>
    <t>*เงินเดือนคงเหลือต้องไม่น้อยกว่า</t>
  </si>
  <si>
    <t>บาท</t>
  </si>
  <si>
    <t xml:space="preserve">การคำนวณเงินกู้สามัญด้วยตนเอง สำหรับสมาชิกอายุน้อยกว่า 50 ปี </t>
  </si>
  <si>
    <t>-ใส่จำนวนงวดที่ต้องการผ่อนชำระไม่เกิน 180 งวด</t>
  </si>
  <si>
    <t>-ช่องอายุ สำหรับผู้มีอายุไม่เกิน 50 ปี</t>
  </si>
  <si>
    <t>-ใส่ยอดเงินเดือนตามในสลิปเงินเดือน</t>
  </si>
  <si>
    <t>-ใส่ค่าหุ้นที่ส่งให้กับสหกรณ์ตามใบเสร็จเดือนปัจจุบัน</t>
  </si>
  <si>
    <t>-ดอกเบี้ยที่ต้องชำระให้กับสหกรณ์</t>
  </si>
  <si>
    <t>-ค่าประกันชีวิตกลุ่ม</t>
  </si>
  <si>
    <t>-ค่าใช้จ่ายอื่นๆของสหกรณ์</t>
  </si>
  <si>
    <t>-ค่าใช้จ่ายอื่นๆที่ไม่ใช่ของสหกรณ์</t>
  </si>
  <si>
    <t>-ยอดค่าใช้จ่ายรวมตั้งแต่แถวที่ 7 ถึง 11</t>
  </si>
  <si>
    <t>โปรดตรวจสอบกับเจ้าหน้าที่สินเชื่ออีกครั้งเพื่อ</t>
  </si>
  <si>
    <t xml:space="preserve">**ยอดกู้จะได้ตามที่คำนวณ โดยประมาณ 80 % </t>
  </si>
  <si>
    <t>ขึ้นไป</t>
  </si>
  <si>
    <t>ข้อมูลที่ถูกต้องโดยเฉพาะสมาชิกที่มีอายุตั้งแต่ 51 ปี</t>
  </si>
  <si>
    <t>-เงินเดือนคงเหลือทั้งหมดหลังหักค่าใช้จ่ายแล้ว หากเงินเดือนเหลือน้อยกว่า 15 % ช่องนี้จะเป็นสีแดง</t>
  </si>
  <si>
    <t>-เงินต้นสามัญที่ต้องชำระให้กับสหกรณ์</t>
  </si>
  <si>
    <t>-ใส่ยอดกู้สูงสุดไม่เกิน 2,500,000.00 บาท</t>
  </si>
  <si>
    <t>*ใช้ข้อมูลในใบเสร็จ เดือนปัจจุบันกับสลิปเงินเดือน</t>
  </si>
  <si>
    <t xml:space="preserve"> เดือนปัจจุบันในการคำนวณ*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</si>
</sst>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9" x14ac:knownFonts="1">
    <font>
      <sz val="11"/>
      <color theme="1"/>
      <name val="Tahoma"/>
      <family val="2"/>
      <charset val="222"/>
      <scheme val="minor"/>
    </font>
    <font>
      <b/>
      <sz val="16"/>
      <color indexed="8"/>
      <name val="Angsana New"/>
      <family val="1"/>
    </font>
    <font>
      <sz val="16"/>
      <name val="Angsana New"/>
      <family val="1"/>
    </font>
    <font>
      <b/>
      <u val="double"/>
      <sz val="16"/>
      <name val="Angsana New"/>
      <family val="1"/>
    </font>
    <font>
      <sz val="14"/>
      <name val="Angsana New"/>
      <family val="1"/>
    </font>
    <font>
      <sz val="16"/>
      <color indexed="8"/>
      <name val="Angsana New"/>
      <family val="1"/>
    </font>
    <font>
      <sz val="12"/>
      <name val="Angsana New"/>
      <family val="1"/>
    </font>
    <font>
      <sz val="11"/>
      <color indexed="8"/>
      <name val="Tahoma"/>
      <family val="2"/>
      <charset val="222"/>
    </font>
    <font>
      <sz val="16"/>
      <color indexed="8"/>
      <name val="Angsana New"/>
      <family val="1"/>
    </font>
    <font>
      <u/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color indexed="8"/>
      <name val="Angsana New"/>
      <family val="1"/>
    </font>
    <font>
      <b/>
      <u val="doubleAccounting"/>
      <sz val="16"/>
      <color indexed="8"/>
      <name val="Angsana New"/>
      <family val="1"/>
    </font>
    <font>
      <u val="double"/>
      <sz val="16"/>
      <color indexed="8"/>
      <name val="Angsana New"/>
      <family val="1"/>
    </font>
    <font>
      <sz val="14"/>
      <color indexed="9"/>
      <name val="Angsana New"/>
      <family val="1"/>
    </font>
    <font>
      <sz val="16"/>
      <color theme="0"/>
      <name val="Angsana New"/>
      <family val="1"/>
    </font>
    <font>
      <u/>
      <sz val="12"/>
      <color theme="0"/>
      <name val="Angsana New"/>
      <family val="1"/>
    </font>
    <font>
      <sz val="12"/>
      <color theme="0"/>
      <name val="Angsana New"/>
      <family val="1"/>
    </font>
    <font>
      <sz val="14"/>
      <color theme="0"/>
      <name val="Angsana New"/>
      <family val="1"/>
    </font>
    <font>
      <b/>
      <u val="doubleAccounting"/>
      <sz val="16"/>
      <color theme="0"/>
      <name val="Angsana New"/>
      <family val="1"/>
    </font>
    <font>
      <b/>
      <sz val="16"/>
      <color theme="0"/>
      <name val="Angsana New"/>
      <family val="1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b/>
      <sz val="16"/>
      <color rgb="FF00B0F0"/>
      <name val="Angsana New"/>
      <family val="1"/>
    </font>
    <font>
      <b/>
      <sz val="16"/>
      <color rgb="FF00B050"/>
      <name val="Angsana New"/>
      <family val="1"/>
    </font>
    <font>
      <b/>
      <sz val="16"/>
      <color theme="9" tint="-0.249977111117893"/>
      <name val="Angsana New"/>
      <family val="1"/>
    </font>
    <font>
      <b/>
      <sz val="16"/>
      <color theme="5" tint="-0.249977111117893"/>
      <name val="Angsana New"/>
      <family val="1"/>
    </font>
    <font>
      <b/>
      <u val="doubleAccounting"/>
      <sz val="16"/>
      <color rgb="FFFF0000"/>
      <name val="Angsana New"/>
      <family val="1"/>
    </font>
    <font>
      <sz val="16"/>
      <color rgb="FF00B050"/>
      <name val="Angsana New"/>
      <family val="1"/>
    </font>
    <font>
      <sz val="16"/>
      <color theme="5" tint="-0.249977111117893"/>
      <name val="Angsana New"/>
      <family val="1"/>
    </font>
    <font>
      <b/>
      <sz val="16"/>
      <color rgb="FF7030A0"/>
      <name val="Angsana New"/>
      <family val="1"/>
    </font>
    <font>
      <b/>
      <sz val="12"/>
      <color rgb="FFFF0000"/>
      <name val="Angsana New"/>
      <family val="1"/>
    </font>
    <font>
      <sz val="16"/>
      <color rgb="FF7030A0"/>
      <name val="Angsana New"/>
      <family val="1"/>
    </font>
    <font>
      <u/>
      <sz val="16"/>
      <color rgb="FF0070C0"/>
      <name val="Angsana New"/>
      <family val="1"/>
    </font>
    <font>
      <sz val="16"/>
      <color rgb="FF0070C0"/>
      <name val="Angsana New"/>
      <family val="1"/>
    </font>
    <font>
      <b/>
      <sz val="16"/>
      <color rgb="FF0070C0"/>
      <name val="Angsana New"/>
      <family val="1"/>
    </font>
    <font>
      <b/>
      <u val="doubleAccounting"/>
      <sz val="16"/>
      <color rgb="FF0070C0"/>
      <name val="Angsana New"/>
      <family val="1"/>
    </font>
    <font>
      <b/>
      <u/>
      <sz val="16"/>
      <color rgb="FF00B050"/>
      <name val="Angsana New"/>
      <family val="1"/>
    </font>
    <font>
      <b/>
      <sz val="12"/>
      <color rgb="FF00B050"/>
      <name val="Angsana New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/>
      <top style="mediumDashed">
        <color rgb="FFFF0000"/>
      </top>
      <bottom style="mediumDashed">
        <color rgb="FFFF0000"/>
      </bottom>
      <diagonal/>
    </border>
    <border>
      <left/>
      <right/>
      <top style="mediumDashed">
        <color rgb="FFFF0000"/>
      </top>
      <bottom/>
      <diagonal/>
    </border>
    <border>
      <left/>
      <right/>
      <top style="medium">
        <color rgb="FFFF0000"/>
      </top>
      <bottom style="mediumDashed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42">
    <xf numFmtId="0" fontId="0" fillId="0" borderId="0" xfId="0"/>
    <xf numFmtId="187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187" fontId="12" fillId="0" borderId="0" xfId="1" applyNumberFormat="1" applyFont="1" applyBorder="1" applyProtection="1">
      <protection locked="0"/>
    </xf>
    <xf numFmtId="43" fontId="8" fillId="0" borderId="0" xfId="1" quotePrefix="1" applyFont="1" applyBorder="1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187" fontId="8" fillId="0" borderId="0" xfId="0" applyNumberFormat="1" applyFont="1" applyBorder="1" applyProtection="1">
      <protection locked="0"/>
    </xf>
    <xf numFmtId="187" fontId="15" fillId="0" borderId="0" xfId="0" applyNumberFormat="1" applyFont="1" applyBorder="1" applyProtection="1"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17" fillId="0" borderId="0" xfId="0" applyFont="1" applyProtection="1">
      <protection locked="0"/>
    </xf>
    <xf numFmtId="9" fontId="14" fillId="0" borderId="0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43" fontId="8" fillId="0" borderId="0" xfId="1" applyNumberFormat="1" applyFont="1" applyBorder="1" applyAlignment="1" applyProtection="1">
      <alignment horizontal="center"/>
      <protection locked="0"/>
    </xf>
    <xf numFmtId="43" fontId="8" fillId="0" borderId="0" xfId="1" applyFont="1" applyBorder="1" applyAlignment="1" applyProtection="1">
      <alignment horizontal="center"/>
      <protection locked="0"/>
    </xf>
    <xf numFmtId="43" fontId="15" fillId="0" borderId="0" xfId="1" applyNumberFormat="1" applyFont="1" applyFill="1" applyBorder="1" applyAlignment="1" applyProtection="1">
      <alignment horizontal="center"/>
      <protection locked="0"/>
    </xf>
    <xf numFmtId="187" fontId="8" fillId="0" borderId="0" xfId="1" applyNumberFormat="1" applyFont="1" applyBorder="1" applyAlignment="1" applyProtection="1">
      <alignment horizontal="center"/>
      <protection locked="0"/>
    </xf>
    <xf numFmtId="43" fontId="6" fillId="0" borderId="0" xfId="0" applyNumberFormat="1" applyFont="1" applyBorder="1" applyProtection="1">
      <protection locked="0"/>
    </xf>
    <xf numFmtId="0" fontId="8" fillId="0" borderId="0" xfId="0" quotePrefix="1" applyFont="1" applyBorder="1" applyProtection="1">
      <protection locked="0"/>
    </xf>
    <xf numFmtId="187" fontId="15" fillId="0" borderId="0" xfId="1" applyNumberFormat="1" applyFont="1" applyBorder="1" applyAlignment="1" applyProtection="1">
      <protection locked="0"/>
    </xf>
    <xf numFmtId="43" fontId="21" fillId="0" borderId="0" xfId="1" applyFont="1" applyBorder="1" applyAlignment="1" applyProtection="1">
      <alignment horizontal="center"/>
      <protection locked="0"/>
    </xf>
    <xf numFmtId="43" fontId="8" fillId="0" borderId="0" xfId="1" applyFont="1" applyBorder="1" applyProtection="1">
      <protection locked="0"/>
    </xf>
    <xf numFmtId="0" fontId="10" fillId="0" borderId="0" xfId="0" applyFont="1" applyBorder="1" applyProtection="1">
      <protection locked="0"/>
    </xf>
    <xf numFmtId="187" fontId="4" fillId="0" borderId="0" xfId="0" applyNumberFormat="1" applyFont="1" applyBorder="1" applyProtection="1">
      <protection locked="0"/>
    </xf>
    <xf numFmtId="0" fontId="6" fillId="0" borderId="0" xfId="0" applyFont="1" applyBorder="1" applyProtection="1">
      <protection locked="0"/>
    </xf>
    <xf numFmtId="187" fontId="6" fillId="0" borderId="0" xfId="0" applyNumberFormat="1" applyFont="1" applyBorder="1" applyProtection="1">
      <protection locked="0"/>
    </xf>
    <xf numFmtId="43" fontId="8" fillId="0" borderId="0" xfId="0" applyNumberFormat="1" applyFont="1" applyProtection="1">
      <protection locked="0"/>
    </xf>
    <xf numFmtId="187" fontId="2" fillId="0" borderId="0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87" fontId="2" fillId="0" borderId="0" xfId="1" applyNumberFormat="1" applyFont="1" applyProtection="1">
      <protection locked="0"/>
    </xf>
    <xf numFmtId="43" fontId="2" fillId="0" borderId="0" xfId="1" applyFont="1" applyProtection="1">
      <protection locked="0"/>
    </xf>
    <xf numFmtId="0" fontId="3" fillId="0" borderId="0" xfId="0" applyFont="1" applyProtection="1">
      <protection locked="0"/>
    </xf>
    <xf numFmtId="43" fontId="2" fillId="0" borderId="0" xfId="0" applyNumberFormat="1" applyFo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187" fontId="5" fillId="0" borderId="0" xfId="0" applyNumberFormat="1" applyFont="1" applyBorder="1" applyProtection="1">
      <protection locked="0"/>
    </xf>
    <xf numFmtId="187" fontId="8" fillId="0" borderId="0" xfId="0" applyNumberFormat="1" applyFont="1" applyProtection="1"/>
    <xf numFmtId="0" fontId="8" fillId="0" borderId="0" xfId="0" applyFont="1" applyProtection="1"/>
    <xf numFmtId="0" fontId="11" fillId="0" borderId="0" xfId="0" applyFont="1" applyProtection="1"/>
    <xf numFmtId="0" fontId="9" fillId="0" borderId="0" xfId="0" applyFont="1" applyAlignment="1" applyProtection="1">
      <alignment horizontal="center"/>
    </xf>
    <xf numFmtId="0" fontId="5" fillId="0" borderId="0" xfId="0" applyFont="1" applyProtection="1"/>
    <xf numFmtId="0" fontId="8" fillId="0" borderId="0" xfId="0" applyFont="1" applyAlignment="1" applyProtection="1">
      <alignment horizontal="center"/>
    </xf>
    <xf numFmtId="43" fontId="2" fillId="0" borderId="0" xfId="1" quotePrefix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87" fontId="15" fillId="0" borderId="0" xfId="0" applyNumberFormat="1" applyFont="1" applyBorder="1" applyProtection="1"/>
    <xf numFmtId="9" fontId="8" fillId="0" borderId="0" xfId="0" applyNumberFormat="1" applyFont="1" applyAlignment="1" applyProtection="1">
      <alignment horizontal="center"/>
    </xf>
    <xf numFmtId="0" fontId="5" fillId="0" borderId="1" xfId="0" applyFont="1" applyBorder="1" applyAlignment="1" applyProtection="1"/>
    <xf numFmtId="0" fontId="13" fillId="0" borderId="1" xfId="0" applyFont="1" applyBorder="1" applyProtection="1"/>
    <xf numFmtId="43" fontId="5" fillId="0" borderId="0" xfId="0" applyNumberFormat="1" applyFont="1" applyProtection="1"/>
    <xf numFmtId="0" fontId="8" fillId="0" borderId="0" xfId="0" applyFont="1" applyBorder="1" applyProtection="1"/>
    <xf numFmtId="187" fontId="12" fillId="0" borderId="2" xfId="1" applyNumberFormat="1" applyFont="1" applyBorder="1" applyProtection="1">
      <protection locked="0"/>
    </xf>
    <xf numFmtId="0" fontId="5" fillId="0" borderId="2" xfId="0" quotePrefix="1" applyFont="1" applyBorder="1" applyAlignment="1" applyProtection="1">
      <alignment horizontal="center"/>
      <protection locked="0"/>
    </xf>
    <xf numFmtId="0" fontId="8" fillId="0" borderId="2" xfId="0" applyNumberFormat="1" applyFont="1" applyBorder="1" applyAlignment="1" applyProtection="1">
      <alignment horizontal="center"/>
      <protection locked="0"/>
    </xf>
    <xf numFmtId="187" fontId="8" fillId="0" borderId="2" xfId="0" applyNumberFormat="1" applyFont="1" applyBorder="1" applyProtection="1">
      <protection locked="0"/>
    </xf>
    <xf numFmtId="187" fontId="2" fillId="0" borderId="2" xfId="1" applyNumberFormat="1" applyFont="1" applyBorder="1" applyProtection="1">
      <protection locked="0"/>
    </xf>
    <xf numFmtId="187" fontId="8" fillId="0" borderId="2" xfId="1" applyNumberFormat="1" applyFont="1" applyBorder="1" applyAlignment="1" applyProtection="1">
      <alignment horizontal="center"/>
      <protection locked="0"/>
    </xf>
    <xf numFmtId="43" fontId="8" fillId="0" borderId="2" xfId="1" applyFont="1" applyBorder="1" applyAlignment="1" applyProtection="1">
      <alignment horizontal="center"/>
      <protection locked="0"/>
    </xf>
    <xf numFmtId="187" fontId="2" fillId="0" borderId="3" xfId="1" applyNumberFormat="1" applyFont="1" applyBorder="1" applyAlignment="1" applyProtection="1">
      <alignment horizontal="center"/>
    </xf>
    <xf numFmtId="187" fontId="8" fillId="0" borderId="4" xfId="1" applyNumberFormat="1" applyFont="1" applyBorder="1" applyProtection="1"/>
    <xf numFmtId="187" fontId="8" fillId="0" borderId="3" xfId="1" applyNumberFormat="1" applyFont="1" applyBorder="1" applyProtection="1"/>
    <xf numFmtId="187" fontId="8" fillId="0" borderId="0" xfId="1" applyNumberFormat="1" applyFont="1" applyBorder="1" applyProtection="1"/>
    <xf numFmtId="187" fontId="5" fillId="0" borderId="5" xfId="0" applyNumberFormat="1" applyFont="1" applyBorder="1" applyProtection="1"/>
    <xf numFmtId="43" fontId="8" fillId="0" borderId="3" xfId="0" applyNumberFormat="1" applyFont="1" applyBorder="1" applyProtection="1"/>
    <xf numFmtId="43" fontId="2" fillId="0" borderId="6" xfId="1" applyFont="1" applyBorder="1" applyAlignment="1" applyProtection="1">
      <alignment horizontal="center"/>
    </xf>
    <xf numFmtId="187" fontId="8" fillId="0" borderId="7" xfId="1" applyNumberFormat="1" applyFont="1" applyBorder="1" applyAlignment="1" applyProtection="1">
      <alignment horizontal="center"/>
      <protection locked="0"/>
    </xf>
    <xf numFmtId="187" fontId="8" fillId="0" borderId="4" xfId="1" applyNumberFormat="1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  <protection locked="0"/>
    </xf>
    <xf numFmtId="187" fontId="18" fillId="0" borderId="0" xfId="1" applyNumberFormat="1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center"/>
      <protection locked="0"/>
    </xf>
    <xf numFmtId="187" fontId="19" fillId="0" borderId="0" xfId="0" quotePrefix="1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Protection="1"/>
    <xf numFmtId="49" fontId="23" fillId="0" borderId="0" xfId="0" applyNumberFormat="1" applyFont="1" applyBorder="1" applyProtection="1"/>
    <xf numFmtId="49" fontId="24" fillId="0" borderId="0" xfId="0" applyNumberFormat="1" applyFont="1" applyBorder="1" applyProtection="1"/>
    <xf numFmtId="49" fontId="25" fillId="0" borderId="0" xfId="0" applyNumberFormat="1" applyFont="1" applyBorder="1" applyProtection="1"/>
    <xf numFmtId="0" fontId="15" fillId="0" borderId="0" xfId="0" applyFont="1" applyAlignment="1" applyProtection="1">
      <protection locked="0"/>
    </xf>
    <xf numFmtId="49" fontId="26" fillId="0" borderId="0" xfId="0" applyNumberFormat="1" applyFont="1" applyBorder="1" applyProtection="1"/>
    <xf numFmtId="0" fontId="21" fillId="0" borderId="0" xfId="0" applyFont="1" applyProtection="1"/>
    <xf numFmtId="187" fontId="27" fillId="0" borderId="2" xfId="1" applyNumberFormat="1" applyFont="1" applyBorder="1" applyProtection="1">
      <protection locked="0"/>
    </xf>
    <xf numFmtId="0" fontId="22" fillId="0" borderId="0" xfId="0" applyFont="1" applyProtection="1"/>
    <xf numFmtId="0" fontId="22" fillId="0" borderId="0" xfId="0" applyFont="1" applyBorder="1" applyProtection="1">
      <protection locked="0"/>
    </xf>
    <xf numFmtId="0" fontId="23" fillId="0" borderId="1" xfId="0" applyFont="1" applyBorder="1" applyAlignment="1" applyProtection="1">
      <alignment horizontal="center"/>
    </xf>
    <xf numFmtId="0" fontId="23" fillId="0" borderId="2" xfId="0" quotePrefix="1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/>
    <xf numFmtId="0" fontId="24" fillId="0" borderId="2" xfId="0" applyNumberFormat="1" applyFont="1" applyBorder="1" applyAlignment="1" applyProtection="1">
      <alignment horizontal="center"/>
      <protection locked="0"/>
    </xf>
    <xf numFmtId="49" fontId="30" fillId="0" borderId="0" xfId="0" applyNumberFormat="1" applyFont="1" applyBorder="1" applyProtection="1"/>
    <xf numFmtId="43" fontId="20" fillId="0" borderId="0" xfId="1" applyNumberFormat="1" applyFont="1" applyFill="1" applyBorder="1" applyAlignment="1" applyProtection="1">
      <alignment horizontal="center"/>
      <protection locked="0"/>
    </xf>
    <xf numFmtId="43" fontId="22" fillId="0" borderId="0" xfId="1" applyNumberFormat="1" applyFont="1" applyBorder="1" applyAlignment="1" applyProtection="1">
      <alignment horizontal="center"/>
      <protection locked="0"/>
    </xf>
    <xf numFmtId="187" fontId="22" fillId="0" borderId="2" xfId="1" applyNumberFormat="1" applyFont="1" applyBorder="1" applyAlignment="1" applyProtection="1">
      <alignment horizontal="center"/>
      <protection locked="0"/>
    </xf>
    <xf numFmtId="43" fontId="22" fillId="0" borderId="0" xfId="1" applyFont="1" applyBorder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43" fontId="31" fillId="0" borderId="0" xfId="0" applyNumberFormat="1" applyFont="1" applyBorder="1" applyProtection="1">
      <protection locked="0"/>
    </xf>
    <xf numFmtId="0" fontId="22" fillId="0" borderId="0" xfId="0" quotePrefix="1" applyFont="1" applyBorder="1" applyProtection="1">
      <protection locked="0"/>
    </xf>
    <xf numFmtId="0" fontId="29" fillId="0" borderId="0" xfId="0" applyFont="1" applyProtection="1"/>
    <xf numFmtId="0" fontId="32" fillId="0" borderId="0" xfId="0" applyFont="1" applyProtection="1"/>
    <xf numFmtId="0" fontId="33" fillId="0" borderId="0" xfId="0" applyFont="1" applyAlignment="1" applyProtection="1">
      <alignment horizontal="center"/>
    </xf>
    <xf numFmtId="0" fontId="34" fillId="0" borderId="0" xfId="0" applyFont="1" applyProtection="1"/>
    <xf numFmtId="0" fontId="34" fillId="0" borderId="0" xfId="0" applyFont="1" applyBorder="1" applyProtection="1">
      <protection locked="0"/>
    </xf>
    <xf numFmtId="187" fontId="34" fillId="0" borderId="0" xfId="0" applyNumberFormat="1" applyFont="1" applyBorder="1" applyProtection="1">
      <protection locked="0"/>
    </xf>
    <xf numFmtId="187" fontId="34" fillId="0" borderId="4" xfId="1" applyNumberFormat="1" applyFont="1" applyBorder="1" applyProtection="1"/>
    <xf numFmtId="49" fontId="35" fillId="0" borderId="0" xfId="0" applyNumberFormat="1" applyFont="1" applyBorder="1" applyProtection="1"/>
    <xf numFmtId="187" fontId="36" fillId="0" borderId="0" xfId="0" quotePrefix="1" applyNumberFormat="1" applyFont="1" applyBorder="1" applyAlignment="1" applyProtection="1">
      <protection locked="0"/>
    </xf>
    <xf numFmtId="187" fontId="21" fillId="0" borderId="0" xfId="0" applyNumberFormat="1" applyFont="1" applyBorder="1" applyProtection="1">
      <protection locked="0"/>
    </xf>
    <xf numFmtId="0" fontId="28" fillId="0" borderId="0" xfId="0" applyFont="1" applyProtection="1"/>
    <xf numFmtId="43" fontId="28" fillId="0" borderId="0" xfId="1" applyNumberFormat="1" applyFont="1" applyBorder="1" applyAlignment="1" applyProtection="1">
      <alignment horizontal="center"/>
      <protection locked="0"/>
    </xf>
    <xf numFmtId="43" fontId="32" fillId="0" borderId="0" xfId="1" applyNumberFormat="1" applyFont="1" applyBorder="1" applyAlignment="1" applyProtection="1">
      <alignment horizontal="center"/>
      <protection locked="0"/>
    </xf>
    <xf numFmtId="43" fontId="29" fillId="0" borderId="0" xfId="1" applyNumberFormat="1" applyFont="1" applyBorder="1" applyAlignment="1" applyProtection="1">
      <alignment horizontal="center"/>
      <protection locked="0"/>
    </xf>
    <xf numFmtId="43" fontId="29" fillId="0" borderId="6" xfId="1" applyFont="1" applyBorder="1" applyAlignment="1" applyProtection="1">
      <alignment horizontal="center"/>
    </xf>
    <xf numFmtId="187" fontId="29" fillId="0" borderId="0" xfId="1" applyNumberFormat="1" applyFont="1" applyBorder="1" applyAlignment="1" applyProtection="1">
      <protection locked="0"/>
    </xf>
    <xf numFmtId="187" fontId="28" fillId="0" borderId="4" xfId="1" applyNumberFormat="1" applyFont="1" applyBorder="1" applyAlignment="1" applyProtection="1">
      <alignment horizontal="center"/>
    </xf>
    <xf numFmtId="43" fontId="28" fillId="0" borderId="0" xfId="1" applyFont="1" applyBorder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187" fontId="32" fillId="0" borderId="7" xfId="1" applyNumberFormat="1" applyFont="1" applyBorder="1" applyAlignment="1" applyProtection="1">
      <alignment horizontal="center"/>
      <protection locked="0"/>
    </xf>
    <xf numFmtId="43" fontId="32" fillId="0" borderId="0" xfId="1" applyFont="1" applyBorder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37" fillId="0" borderId="0" xfId="0" applyFont="1" applyAlignment="1" applyProtection="1">
      <alignment horizontal="center"/>
    </xf>
    <xf numFmtId="0" fontId="24" fillId="0" borderId="0" xfId="0" applyFont="1" applyProtection="1"/>
    <xf numFmtId="0" fontId="24" fillId="0" borderId="0" xfId="0" applyFont="1" applyBorder="1" applyProtection="1">
      <protection locked="0"/>
    </xf>
    <xf numFmtId="43" fontId="24" fillId="0" borderId="2" xfId="1" applyFont="1" applyBorder="1" applyAlignment="1" applyProtection="1">
      <alignment horizontal="center"/>
      <protection locked="0"/>
    </xf>
    <xf numFmtId="43" fontId="24" fillId="0" borderId="0" xfId="1" applyFont="1" applyBorder="1" applyProtection="1">
      <protection locked="0"/>
    </xf>
    <xf numFmtId="43" fontId="24" fillId="0" borderId="0" xfId="0" applyNumberFormat="1" applyFont="1" applyProtection="1">
      <protection locked="0"/>
    </xf>
    <xf numFmtId="187" fontId="24" fillId="0" borderId="3" xfId="1" applyNumberFormat="1" applyFont="1" applyBorder="1" applyProtection="1"/>
    <xf numFmtId="0" fontId="38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187" fontId="21" fillId="0" borderId="0" xfId="1" applyNumberFormat="1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</xf>
    <xf numFmtId="187" fontId="22" fillId="0" borderId="0" xfId="1" applyNumberFormat="1" applyFont="1" applyBorder="1" applyProtection="1"/>
    <xf numFmtId="49" fontId="25" fillId="0" borderId="8" xfId="0" applyNumberFormat="1" applyFont="1" applyBorder="1" applyProtection="1"/>
    <xf numFmtId="0" fontId="2" fillId="0" borderId="9" xfId="0" applyFont="1" applyBorder="1" applyProtection="1">
      <protection locked="0"/>
    </xf>
    <xf numFmtId="49" fontId="25" fillId="0" borderId="11" xfId="0" applyNumberFormat="1" applyFont="1" applyBorder="1" applyProtection="1"/>
    <xf numFmtId="49" fontId="25" fillId="0" borderId="13" xfId="0" applyNumberFormat="1" applyFont="1" applyBorder="1" applyProtection="1"/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</cellXfs>
  <cellStyles count="2">
    <cellStyle name="เครื่องหมายจุลภาค" xfId="1" builtinId="3"/>
    <cellStyle name="ปกติ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</xdr:colOff>
      <xdr:row>3</xdr:row>
      <xdr:rowOff>236220</xdr:rowOff>
    </xdr:from>
    <xdr:to>
      <xdr:col>6</xdr:col>
      <xdr:colOff>243840</xdr:colOff>
      <xdr:row>3</xdr:row>
      <xdr:rowOff>236220</xdr:rowOff>
    </xdr:to>
    <xdr:cxnSp macro="">
      <xdr:nvCxnSpPr>
        <xdr:cNvPr id="5" name="ลูกศรเชื่อมต่อแบบตรง 4"/>
        <xdr:cNvCxnSpPr/>
      </xdr:nvCxnSpPr>
      <xdr:spPr>
        <a:xfrm>
          <a:off x="2750820" y="1234440"/>
          <a:ext cx="36576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121920</xdr:colOff>
      <xdr:row>3</xdr:row>
      <xdr:rowOff>236220</xdr:rowOff>
    </xdr:from>
    <xdr:to>
      <xdr:col>6</xdr:col>
      <xdr:colOff>243840</xdr:colOff>
      <xdr:row>3</xdr:row>
      <xdr:rowOff>236220</xdr:rowOff>
    </xdr:to>
    <xdr:cxnSp macro="">
      <xdr:nvCxnSpPr>
        <xdr:cNvPr id="2" name="ลูกศรเชื่อมต่อแบบตรง 1"/>
        <xdr:cNvCxnSpPr/>
      </xdr:nvCxnSpPr>
      <xdr:spPr>
        <a:xfrm>
          <a:off x="2750820" y="1234440"/>
          <a:ext cx="36576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1584960</xdr:colOff>
      <xdr:row>2</xdr:row>
      <xdr:rowOff>228600</xdr:rowOff>
    </xdr:from>
    <xdr:to>
      <xdr:col>10</xdr:col>
      <xdr:colOff>1927860</xdr:colOff>
      <xdr:row>2</xdr:row>
      <xdr:rowOff>228600</xdr:rowOff>
    </xdr:to>
    <xdr:cxnSp macro="">
      <xdr:nvCxnSpPr>
        <xdr:cNvPr id="4" name="ลูกศรเชื่อมต่อแบบตรง 3"/>
        <xdr:cNvCxnSpPr/>
      </xdr:nvCxnSpPr>
      <xdr:spPr>
        <a:xfrm>
          <a:off x="8671560" y="845820"/>
          <a:ext cx="342900" cy="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1577340</xdr:colOff>
      <xdr:row>1</xdr:row>
      <xdr:rowOff>167640</xdr:rowOff>
    </xdr:from>
    <xdr:to>
      <xdr:col>10</xdr:col>
      <xdr:colOff>1920240</xdr:colOff>
      <xdr:row>1</xdr:row>
      <xdr:rowOff>167640</xdr:rowOff>
    </xdr:to>
    <xdr:cxnSp macro="">
      <xdr:nvCxnSpPr>
        <xdr:cNvPr id="5" name="ลูกศรเชื่อมต่อแบบตรง 4"/>
        <xdr:cNvCxnSpPr/>
      </xdr:nvCxnSpPr>
      <xdr:spPr>
        <a:xfrm>
          <a:off x="8663940" y="464820"/>
          <a:ext cx="342900" cy="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1592580</xdr:colOff>
      <xdr:row>3</xdr:row>
      <xdr:rowOff>274320</xdr:rowOff>
    </xdr:from>
    <xdr:to>
      <xdr:col>10</xdr:col>
      <xdr:colOff>1935480</xdr:colOff>
      <xdr:row>3</xdr:row>
      <xdr:rowOff>274320</xdr:rowOff>
    </xdr:to>
    <xdr:cxnSp macro="">
      <xdr:nvCxnSpPr>
        <xdr:cNvPr id="6" name="ลูกศรเชื่อมต่อแบบตรง 5"/>
        <xdr:cNvCxnSpPr/>
      </xdr:nvCxnSpPr>
      <xdr:spPr>
        <a:xfrm>
          <a:off x="8679180" y="1272540"/>
          <a:ext cx="342900" cy="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1577340</xdr:colOff>
      <xdr:row>1</xdr:row>
      <xdr:rowOff>160020</xdr:rowOff>
    </xdr:from>
    <xdr:to>
      <xdr:col>10</xdr:col>
      <xdr:colOff>1577340</xdr:colOff>
      <xdr:row>3</xdr:row>
      <xdr:rowOff>289560</xdr:rowOff>
    </xdr:to>
    <xdr:cxnSp macro="">
      <xdr:nvCxnSpPr>
        <xdr:cNvPr id="8" name="ตัวเชื่อมต่อตรง 7"/>
        <xdr:cNvCxnSpPr/>
      </xdr:nvCxnSpPr>
      <xdr:spPr>
        <a:xfrm>
          <a:off x="8663940" y="457200"/>
          <a:ext cx="0" cy="83058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</xdr:colOff>
      <xdr:row>2</xdr:row>
      <xdr:rowOff>228600</xdr:rowOff>
    </xdr:from>
    <xdr:to>
      <xdr:col>10</xdr:col>
      <xdr:colOff>1622400</xdr:colOff>
      <xdr:row>2</xdr:row>
      <xdr:rowOff>228600</xdr:rowOff>
    </xdr:to>
    <xdr:cxnSp macro="">
      <xdr:nvCxnSpPr>
        <xdr:cNvPr id="10" name="ตัวเชื่อมต่อตรง 9"/>
        <xdr:cNvCxnSpPr/>
      </xdr:nvCxnSpPr>
      <xdr:spPr>
        <a:xfrm flipH="1">
          <a:off x="6477000" y="845820"/>
          <a:ext cx="223200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workbookViewId="0">
      <selection activeCell="E5" sqref="E5"/>
    </sheetView>
  </sheetViews>
  <sheetFormatPr defaultColWidth="9" defaultRowHeight="23.4" x14ac:dyDescent="0.6"/>
  <cols>
    <col min="1" max="1" width="3" style="5" customWidth="1"/>
    <col min="2" max="2" width="5" style="2" customWidth="1"/>
    <col min="3" max="3" width="12.8984375" style="2" customWidth="1"/>
    <col min="4" max="4" width="2.3984375" style="2" customWidth="1"/>
    <col min="5" max="5" width="11.19921875" style="2" customWidth="1"/>
    <col min="6" max="6" width="3.19921875" style="2" customWidth="1"/>
    <col min="7" max="7" width="9.8984375" style="2" bestFit="1" customWidth="1"/>
    <col min="8" max="8" width="26" style="6" bestFit="1" customWidth="1"/>
    <col min="9" max="9" width="11.296875" style="2" customWidth="1"/>
    <col min="10" max="10" width="8.09765625" style="2" customWidth="1"/>
    <col min="11" max="11" width="8.8984375" style="2" customWidth="1"/>
    <col min="12" max="12" width="10.19921875" style="2" customWidth="1"/>
    <col min="13" max="16384" width="9" style="2"/>
  </cols>
  <sheetData>
    <row r="1" spans="1:14" x14ac:dyDescent="0.6">
      <c r="C1" s="43" t="s">
        <v>22</v>
      </c>
      <c r="D1" s="40"/>
      <c r="E1" s="40"/>
      <c r="F1" s="40"/>
      <c r="G1" s="40"/>
      <c r="H1" s="52"/>
    </row>
    <row r="2" spans="1:14" ht="25.5" customHeight="1" thickBot="1" x14ac:dyDescent="0.65">
      <c r="A2" s="69" t="s">
        <v>18</v>
      </c>
      <c r="B2" s="69"/>
      <c r="C2" s="69"/>
      <c r="D2" s="69"/>
      <c r="E2" s="69"/>
      <c r="F2" s="69"/>
      <c r="G2" s="69"/>
      <c r="H2" s="46" t="s">
        <v>11</v>
      </c>
      <c r="I2" s="49" t="s">
        <v>13</v>
      </c>
      <c r="J2" s="49"/>
      <c r="K2" s="50"/>
    </row>
    <row r="3" spans="1:14" ht="30" customHeight="1" thickBot="1" x14ac:dyDescent="0.8">
      <c r="B3" s="39"/>
      <c r="C3" s="40" t="s">
        <v>4</v>
      </c>
      <c r="D3" s="6"/>
      <c r="E3" s="53"/>
      <c r="F3" s="7"/>
      <c r="G3" s="8"/>
      <c r="H3" s="54"/>
      <c r="I3" s="55"/>
      <c r="J3" s="9"/>
      <c r="K3" s="6"/>
    </row>
    <row r="4" spans="1:14" ht="30" customHeight="1" thickBot="1" x14ac:dyDescent="0.65">
      <c r="B4" s="40"/>
      <c r="C4" s="41" t="s">
        <v>0</v>
      </c>
      <c r="D4" s="6"/>
      <c r="E4" s="56"/>
      <c r="F4" s="47"/>
      <c r="G4" s="48">
        <v>0.15</v>
      </c>
      <c r="H4" s="45">
        <f>E4*15/100</f>
        <v>0</v>
      </c>
      <c r="I4" s="11" t="s">
        <v>17</v>
      </c>
      <c r="J4" s="12"/>
      <c r="K4" s="12"/>
      <c r="L4" s="13"/>
    </row>
    <row r="5" spans="1:14" ht="30" customHeight="1" thickBot="1" x14ac:dyDescent="0.65">
      <c r="B5" s="40"/>
      <c r="C5" s="41" t="s">
        <v>0</v>
      </c>
      <c r="D5" s="14">
        <v>0.75</v>
      </c>
      <c r="E5" s="57"/>
      <c r="F5" s="70">
        <f>E5*15/100</f>
        <v>0</v>
      </c>
      <c r="G5" s="70"/>
      <c r="H5" s="60">
        <f>E4</f>
        <v>0</v>
      </c>
      <c r="I5" s="71"/>
      <c r="J5" s="71"/>
      <c r="K5" s="71"/>
      <c r="N5" s="1"/>
    </row>
    <row r="6" spans="1:14" ht="30" customHeight="1" thickBot="1" x14ac:dyDescent="0.8">
      <c r="A6" s="2"/>
      <c r="B6" s="42" t="s">
        <v>5</v>
      </c>
      <c r="C6" s="40" t="s">
        <v>1</v>
      </c>
      <c r="D6" s="6"/>
      <c r="E6" s="10"/>
      <c r="F6" s="10"/>
      <c r="G6" s="6"/>
      <c r="H6" s="61" t="e">
        <f>SUM(E7:E11)</f>
        <v>#DIV/0!</v>
      </c>
      <c r="I6" s="72" t="s">
        <v>15</v>
      </c>
      <c r="J6" s="72"/>
      <c r="K6" s="72"/>
      <c r="M6" s="15"/>
    </row>
    <row r="7" spans="1:14" ht="30" customHeight="1" thickBot="1" x14ac:dyDescent="0.65">
      <c r="B7" s="40"/>
      <c r="C7" s="40" t="s">
        <v>6</v>
      </c>
      <c r="D7" s="16"/>
      <c r="E7" s="58"/>
      <c r="F7" s="17"/>
      <c r="H7" s="18" t="e">
        <f>E3/I3</f>
        <v>#DIV/0!</v>
      </c>
      <c r="I7" s="19"/>
      <c r="J7" s="20"/>
      <c r="K7" s="21"/>
    </row>
    <row r="8" spans="1:14" ht="30" customHeight="1" thickBot="1" x14ac:dyDescent="0.65">
      <c r="B8" s="40"/>
      <c r="C8" s="43" t="s">
        <v>19</v>
      </c>
      <c r="D8" s="16"/>
      <c r="E8" s="66" t="e">
        <f>ROUNDUP(H7,-1)</f>
        <v>#DIV/0!</v>
      </c>
      <c r="F8" s="22" t="s">
        <v>14</v>
      </c>
      <c r="G8" s="22"/>
      <c r="H8" s="23"/>
      <c r="I8" s="19"/>
      <c r="J8" s="20"/>
      <c r="K8" s="24"/>
    </row>
    <row r="9" spans="1:14" ht="30" customHeight="1" thickBot="1" x14ac:dyDescent="0.65">
      <c r="B9" s="40"/>
      <c r="C9" s="40" t="s">
        <v>7</v>
      </c>
      <c r="D9" s="16"/>
      <c r="E9" s="68">
        <f>E3*6.4/100*30/365</f>
        <v>0</v>
      </c>
      <c r="F9" s="17"/>
      <c r="H9" s="17"/>
      <c r="I9" s="19"/>
      <c r="J9" s="20"/>
      <c r="K9" s="25"/>
    </row>
    <row r="10" spans="1:14" ht="30" customHeight="1" thickBot="1" x14ac:dyDescent="0.65">
      <c r="B10" s="40"/>
      <c r="C10" s="40" t="s">
        <v>8</v>
      </c>
      <c r="D10" s="16"/>
      <c r="E10" s="67"/>
      <c r="F10" s="17"/>
      <c r="H10" s="17"/>
      <c r="I10" s="19"/>
      <c r="J10" s="26"/>
      <c r="K10" s="27"/>
      <c r="L10" s="3"/>
    </row>
    <row r="11" spans="1:14" ht="30" customHeight="1" thickBot="1" x14ac:dyDescent="0.65">
      <c r="B11" s="40"/>
      <c r="C11" s="43" t="s">
        <v>12</v>
      </c>
      <c r="D11" s="16"/>
      <c r="E11" s="58">
        <v>0</v>
      </c>
      <c r="F11" s="17"/>
      <c r="H11" s="17"/>
      <c r="I11" s="19"/>
      <c r="J11" s="26"/>
      <c r="K11" s="28"/>
      <c r="L11" s="3"/>
    </row>
    <row r="12" spans="1:14" ht="30" customHeight="1" thickBot="1" x14ac:dyDescent="0.65">
      <c r="A12" s="2"/>
      <c r="B12" s="42" t="s">
        <v>5</v>
      </c>
      <c r="C12" s="40" t="s">
        <v>2</v>
      </c>
      <c r="D12" s="6"/>
      <c r="E12" s="59"/>
      <c r="F12" s="24"/>
      <c r="G12" s="29"/>
      <c r="H12" s="62">
        <f>SUM(E12:E15)</f>
        <v>0</v>
      </c>
      <c r="I12" s="30"/>
      <c r="J12" s="31"/>
      <c r="K12" s="15"/>
    </row>
    <row r="13" spans="1:14" ht="30" customHeight="1" thickBot="1" x14ac:dyDescent="0.65">
      <c r="B13" s="40"/>
      <c r="C13" s="40" t="s">
        <v>10</v>
      </c>
      <c r="D13" s="16"/>
      <c r="E13" s="59"/>
      <c r="F13" s="17"/>
      <c r="H13" s="17"/>
      <c r="I13" s="30"/>
      <c r="J13" s="15"/>
      <c r="K13" s="15"/>
      <c r="L13" s="32"/>
      <c r="M13" s="15"/>
    </row>
    <row r="14" spans="1:14" ht="30" customHeight="1" thickBot="1" x14ac:dyDescent="0.65">
      <c r="B14" s="40"/>
      <c r="C14" s="40" t="s">
        <v>9</v>
      </c>
      <c r="D14" s="17"/>
      <c r="E14" s="59"/>
      <c r="F14" s="17"/>
      <c r="H14" s="17"/>
      <c r="I14" s="30"/>
      <c r="J14" s="15"/>
      <c r="K14" s="33"/>
      <c r="L14" s="34"/>
      <c r="M14" s="15"/>
    </row>
    <row r="15" spans="1:14" ht="30" customHeight="1" thickBot="1" x14ac:dyDescent="0.65">
      <c r="B15" s="40"/>
      <c r="C15" s="43" t="s">
        <v>16</v>
      </c>
      <c r="D15" s="17"/>
      <c r="E15" s="59"/>
      <c r="F15" s="17"/>
      <c r="H15" s="17"/>
      <c r="I15" s="10"/>
      <c r="J15" s="35"/>
      <c r="K15" s="33"/>
      <c r="L15" s="36"/>
      <c r="M15" s="36"/>
    </row>
    <row r="16" spans="1:14" ht="30" customHeight="1" thickBot="1" x14ac:dyDescent="0.65">
      <c r="B16" s="40"/>
      <c r="C16" s="44" t="s">
        <v>3</v>
      </c>
      <c r="D16" s="37"/>
      <c r="E16" s="10"/>
      <c r="F16" s="10"/>
      <c r="H16" s="63" t="e">
        <f>SUM(H5-H6-H12)</f>
        <v>#DIV/0!</v>
      </c>
      <c r="I16" s="38"/>
      <c r="J16" s="15"/>
      <c r="K16" s="33"/>
      <c r="L16" s="32"/>
      <c r="M16" s="15"/>
      <c r="N16" s="15"/>
    </row>
    <row r="17" spans="8:12" ht="24" thickBot="1" x14ac:dyDescent="0.65">
      <c r="H17" s="64" t="s">
        <v>20</v>
      </c>
      <c r="J17" s="65">
        <f>H4</f>
        <v>0</v>
      </c>
      <c r="K17" s="51" t="s">
        <v>21</v>
      </c>
      <c r="L17" s="4"/>
    </row>
  </sheetData>
  <mergeCells count="4">
    <mergeCell ref="A2:G2"/>
    <mergeCell ref="F5:G5"/>
    <mergeCell ref="I5:K5"/>
    <mergeCell ref="I6:K6"/>
  </mergeCells>
  <conditionalFormatting sqref="H16">
    <cfRule type="cellIs" dxfId="3" priority="2" operator="lessThan">
      <formula>0</formula>
    </cfRule>
    <cfRule type="cellIs" dxfId="2" priority="1" operator="lessThan">
      <formula>$J$17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showGridLines="0" tabSelected="1" zoomScale="85" zoomScaleNormal="85" workbookViewId="0">
      <selection activeCell="R8" sqref="R8"/>
    </sheetView>
  </sheetViews>
  <sheetFormatPr defaultColWidth="9" defaultRowHeight="23.4" x14ac:dyDescent="0.6"/>
  <cols>
    <col min="1" max="1" width="3" style="5" customWidth="1"/>
    <col min="2" max="2" width="5" style="2" customWidth="1"/>
    <col min="3" max="3" width="12.8984375" style="2" customWidth="1"/>
    <col min="4" max="4" width="2.3984375" style="2" customWidth="1"/>
    <col min="5" max="5" width="11.19921875" style="2" customWidth="1"/>
    <col min="6" max="6" width="3.19921875" style="2" customWidth="1"/>
    <col min="7" max="7" width="9.8984375" style="2" bestFit="1" customWidth="1"/>
    <col min="8" max="8" width="26" style="6" bestFit="1" customWidth="1"/>
    <col min="9" max="9" width="11.296875" style="2" customWidth="1"/>
    <col min="10" max="10" width="8.09765625" style="2" customWidth="1"/>
    <col min="11" max="11" width="25.5" style="2" customWidth="1"/>
    <col min="12" max="12" width="10.19921875" style="2" customWidth="1"/>
    <col min="13" max="14" width="9" style="2"/>
    <col min="15" max="15" width="10.3984375" style="2" customWidth="1"/>
    <col min="16" max="16384" width="9" style="2"/>
  </cols>
  <sheetData>
    <row r="1" spans="1:15" x14ac:dyDescent="0.6">
      <c r="C1" s="43" t="s">
        <v>22</v>
      </c>
      <c r="D1" s="40"/>
      <c r="E1" s="40"/>
      <c r="F1" s="40"/>
      <c r="G1" s="40"/>
      <c r="H1" s="52"/>
    </row>
    <row r="2" spans="1:15" ht="25.5" customHeight="1" thickBot="1" x14ac:dyDescent="0.65">
      <c r="A2" s="69" t="s">
        <v>18</v>
      </c>
      <c r="B2" s="69"/>
      <c r="C2" s="69"/>
      <c r="D2" s="69"/>
      <c r="E2" s="69"/>
      <c r="F2" s="69"/>
      <c r="G2" s="69"/>
      <c r="H2" s="83" t="s">
        <v>11</v>
      </c>
      <c r="I2" s="85" t="s">
        <v>13</v>
      </c>
      <c r="J2" s="49"/>
      <c r="K2" s="50"/>
      <c r="L2" s="73" t="s">
        <v>38</v>
      </c>
    </row>
    <row r="3" spans="1:15" ht="30" customHeight="1" thickBot="1" x14ac:dyDescent="0.8">
      <c r="B3" s="39"/>
      <c r="C3" s="81" t="s">
        <v>4</v>
      </c>
      <c r="D3" s="82"/>
      <c r="E3" s="80">
        <v>2500000</v>
      </c>
      <c r="F3" s="7"/>
      <c r="G3" s="8"/>
      <c r="H3" s="84">
        <v>30</v>
      </c>
      <c r="I3" s="86">
        <v>180</v>
      </c>
      <c r="J3" s="9"/>
      <c r="K3" s="6"/>
      <c r="L3" s="74" t="s">
        <v>24</v>
      </c>
    </row>
    <row r="4" spans="1:15" ht="30" customHeight="1" thickBot="1" x14ac:dyDescent="0.65">
      <c r="B4" s="40"/>
      <c r="C4" s="41" t="s">
        <v>0</v>
      </c>
      <c r="D4" s="6"/>
      <c r="E4" s="56">
        <v>50000</v>
      </c>
      <c r="F4" s="47"/>
      <c r="G4" s="48">
        <v>0.15</v>
      </c>
      <c r="H4" s="45">
        <f>E4*15/100</f>
        <v>7500</v>
      </c>
      <c r="I4" s="76" t="s">
        <v>25</v>
      </c>
      <c r="J4" s="12"/>
      <c r="K4" s="12"/>
      <c r="L4" s="75" t="s">
        <v>23</v>
      </c>
    </row>
    <row r="5" spans="1:15" ht="30" customHeight="1" thickBot="1" x14ac:dyDescent="0.65">
      <c r="B5" s="40"/>
      <c r="C5" s="41" t="s">
        <v>0</v>
      </c>
      <c r="D5" s="14">
        <v>0.75</v>
      </c>
      <c r="E5" s="57"/>
      <c r="F5" s="70">
        <f>E5*15/100</f>
        <v>0</v>
      </c>
      <c r="G5" s="70"/>
      <c r="H5" s="60">
        <f>E4</f>
        <v>50000</v>
      </c>
      <c r="I5" s="78"/>
      <c r="J5" s="77"/>
      <c r="K5" s="77"/>
      <c r="L5" s="75"/>
      <c r="N5" s="1"/>
    </row>
    <row r="6" spans="1:15" ht="30" customHeight="1" thickBot="1" x14ac:dyDescent="0.8">
      <c r="A6" s="2"/>
      <c r="B6" s="97" t="s">
        <v>5</v>
      </c>
      <c r="C6" s="98" t="s">
        <v>1</v>
      </c>
      <c r="D6" s="99"/>
      <c r="E6" s="100"/>
      <c r="F6" s="100"/>
      <c r="G6" s="99"/>
      <c r="H6" s="101">
        <f>SUM(E7:E11)</f>
        <v>30040.684931506847</v>
      </c>
      <c r="I6" s="102" t="s">
        <v>31</v>
      </c>
      <c r="J6" s="103"/>
      <c r="K6" s="103"/>
      <c r="L6" s="132" t="s">
        <v>39</v>
      </c>
      <c r="M6" s="133"/>
      <c r="N6" s="136"/>
      <c r="O6" s="137"/>
    </row>
    <row r="7" spans="1:15" ht="30" customHeight="1" thickBot="1" x14ac:dyDescent="0.65">
      <c r="B7" s="40"/>
      <c r="C7" s="81" t="s">
        <v>6</v>
      </c>
      <c r="D7" s="89"/>
      <c r="E7" s="90">
        <v>2000</v>
      </c>
      <c r="F7" s="91"/>
      <c r="G7" s="92"/>
      <c r="H7" s="88">
        <f>E3/I3</f>
        <v>13888.888888888889</v>
      </c>
      <c r="I7" s="73" t="s">
        <v>26</v>
      </c>
      <c r="J7" s="93"/>
      <c r="K7" s="94"/>
      <c r="L7" s="134" t="s">
        <v>40</v>
      </c>
      <c r="M7" s="138"/>
      <c r="N7" s="138"/>
      <c r="O7" s="139"/>
    </row>
    <row r="8" spans="1:15" ht="30" customHeight="1" thickBot="1" x14ac:dyDescent="0.65">
      <c r="B8" s="40"/>
      <c r="C8" s="95" t="s">
        <v>19</v>
      </c>
      <c r="D8" s="108"/>
      <c r="E8" s="109">
        <f>ROUNDUP(H7,-1)</f>
        <v>13890</v>
      </c>
      <c r="F8" s="110"/>
      <c r="G8" s="110"/>
      <c r="H8" s="78" t="s">
        <v>37</v>
      </c>
      <c r="I8" s="19"/>
      <c r="J8" s="20"/>
      <c r="K8" s="24"/>
      <c r="L8" s="134" t="s">
        <v>33</v>
      </c>
      <c r="M8" s="138"/>
      <c r="N8" s="138"/>
      <c r="O8" s="139"/>
    </row>
    <row r="9" spans="1:15" ht="30" customHeight="1" thickBot="1" x14ac:dyDescent="0.65">
      <c r="B9" s="40"/>
      <c r="C9" s="105" t="s">
        <v>7</v>
      </c>
      <c r="D9" s="106"/>
      <c r="E9" s="111">
        <f>E3*6.4/100*30/365</f>
        <v>13150.684931506848</v>
      </c>
      <c r="F9" s="112"/>
      <c r="G9" s="113"/>
      <c r="H9" s="75" t="s">
        <v>27</v>
      </c>
      <c r="I9" s="19"/>
      <c r="J9" s="20"/>
      <c r="K9" s="25"/>
      <c r="L9" s="134" t="s">
        <v>32</v>
      </c>
      <c r="M9" s="138"/>
      <c r="N9" s="138"/>
      <c r="O9" s="139"/>
    </row>
    <row r="10" spans="1:15" ht="30" customHeight="1" thickBot="1" x14ac:dyDescent="0.65">
      <c r="B10" s="40"/>
      <c r="C10" s="96" t="s">
        <v>8</v>
      </c>
      <c r="D10" s="107"/>
      <c r="E10" s="114">
        <v>1000</v>
      </c>
      <c r="F10" s="115"/>
      <c r="G10" s="116"/>
      <c r="H10" s="87" t="s">
        <v>28</v>
      </c>
      <c r="I10" s="19"/>
      <c r="J10" s="26"/>
      <c r="K10" s="27"/>
      <c r="L10" s="134" t="s">
        <v>35</v>
      </c>
      <c r="M10" s="138"/>
      <c r="N10" s="138"/>
      <c r="O10" s="139"/>
    </row>
    <row r="11" spans="1:15" ht="30" customHeight="1" thickBot="1" x14ac:dyDescent="0.65">
      <c r="B11" s="40"/>
      <c r="C11" s="81" t="s">
        <v>12</v>
      </c>
      <c r="D11" s="89"/>
      <c r="E11" s="90">
        <v>0</v>
      </c>
      <c r="F11" s="91"/>
      <c r="G11" s="92"/>
      <c r="H11" s="73" t="s">
        <v>29</v>
      </c>
      <c r="I11" s="19"/>
      <c r="J11" s="26"/>
      <c r="K11" s="28"/>
      <c r="L11" s="135" t="s">
        <v>34</v>
      </c>
      <c r="M11" s="140"/>
      <c r="N11" s="140"/>
      <c r="O11" s="141"/>
    </row>
    <row r="12" spans="1:15" ht="30" customHeight="1" thickBot="1" x14ac:dyDescent="0.65">
      <c r="A12" s="2"/>
      <c r="B12" s="118" t="s">
        <v>5</v>
      </c>
      <c r="C12" s="119" t="s">
        <v>2</v>
      </c>
      <c r="D12" s="120"/>
      <c r="E12" s="121"/>
      <c r="F12" s="122"/>
      <c r="G12" s="123"/>
      <c r="H12" s="124">
        <f>SUM(E12:E15)</f>
        <v>500</v>
      </c>
      <c r="I12" s="75" t="s">
        <v>30</v>
      </c>
      <c r="J12" s="125"/>
      <c r="K12" s="126"/>
    </row>
    <row r="13" spans="1:15" ht="30" customHeight="1" thickBot="1" x14ac:dyDescent="0.65">
      <c r="B13" s="40"/>
      <c r="C13" s="40" t="s">
        <v>10</v>
      </c>
      <c r="D13" s="16"/>
      <c r="E13" s="59">
        <v>500</v>
      </c>
      <c r="F13" s="17"/>
      <c r="H13" s="17"/>
      <c r="I13" s="73"/>
      <c r="J13" s="15"/>
      <c r="K13" s="15"/>
      <c r="L13" s="32"/>
      <c r="M13" s="15"/>
    </row>
    <row r="14" spans="1:15" ht="30" customHeight="1" thickBot="1" x14ac:dyDescent="0.65">
      <c r="B14" s="40"/>
      <c r="C14" s="40" t="s">
        <v>9</v>
      </c>
      <c r="D14" s="17"/>
      <c r="E14" s="59"/>
      <c r="F14" s="17"/>
      <c r="H14" s="17"/>
      <c r="I14" s="30"/>
      <c r="J14" s="15"/>
      <c r="K14" s="33"/>
      <c r="L14" s="34"/>
      <c r="M14" s="15"/>
    </row>
    <row r="15" spans="1:15" ht="30" customHeight="1" thickBot="1" x14ac:dyDescent="0.65">
      <c r="B15" s="40"/>
      <c r="C15" s="43" t="s">
        <v>16</v>
      </c>
      <c r="D15" s="17"/>
      <c r="E15" s="59"/>
      <c r="F15" s="17"/>
      <c r="H15" s="17"/>
      <c r="I15" s="10"/>
      <c r="J15" s="35"/>
      <c r="K15" s="33"/>
      <c r="L15" s="36"/>
      <c r="M15" s="36"/>
    </row>
    <row r="16" spans="1:15" ht="30" customHeight="1" thickBot="1" x14ac:dyDescent="0.65">
      <c r="B16" s="79"/>
      <c r="C16" s="130" t="s">
        <v>3</v>
      </c>
      <c r="D16" s="127"/>
      <c r="E16" s="104"/>
      <c r="F16" s="104"/>
      <c r="G16" s="117"/>
      <c r="H16" s="131">
        <f>SUM(H5-H6-H12)</f>
        <v>19459.315068493153</v>
      </c>
      <c r="I16" s="73" t="s">
        <v>36</v>
      </c>
      <c r="J16" s="117"/>
      <c r="K16" s="128"/>
      <c r="L16" s="129"/>
      <c r="M16" s="117"/>
      <c r="N16" s="117"/>
    </row>
    <row r="17" spans="8:12" ht="24" thickBot="1" x14ac:dyDescent="0.65">
      <c r="H17" s="64" t="s">
        <v>20</v>
      </c>
      <c r="J17" s="65">
        <f>H4</f>
        <v>7500</v>
      </c>
      <c r="K17" s="51" t="s">
        <v>21</v>
      </c>
      <c r="L17" s="4"/>
    </row>
  </sheetData>
  <sheetProtection password="8773" sheet="1" objects="1" scenarios="1"/>
  <mergeCells count="2">
    <mergeCell ref="A2:G2"/>
    <mergeCell ref="F5:G5"/>
  </mergeCells>
  <conditionalFormatting sqref="H16">
    <cfRule type="cellIs" dxfId="0" priority="1" operator="lessThan">
      <formula>$J$17</formula>
    </cfRule>
    <cfRule type="cellIs" dxfId="1" priority="2" operator="lessThan">
      <formula>0</formula>
    </cfRule>
  </conditionalFormatting>
  <pageMargins left="0.15748031496062992" right="0.15748031496062992" top="0.74803149606299213" bottom="0.74803149606299213" header="0.31496062992125984" footer="0.31496062992125984"/>
  <pageSetup paperSize="9" scale="84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อายุไม่เกิน 50 ปี</vt:lpstr>
      <vt:lpstr>ตัวอย่างการคำนวณ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Intel</dc:creator>
  <cp:lastModifiedBy>User</cp:lastModifiedBy>
  <cp:lastPrinted>2019-05-16T18:58:36Z</cp:lastPrinted>
  <dcterms:created xsi:type="dcterms:W3CDTF">2014-03-24T09:10:06Z</dcterms:created>
  <dcterms:modified xsi:type="dcterms:W3CDTF">2019-05-16T18:58:40Z</dcterms:modified>
</cp:coreProperties>
</file>